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9320" windowHeight="12270"/>
  </bookViews>
  <sheets>
    <sheet name="Январь(2022)" sheetId="48" r:id="rId1"/>
  </sheets>
  <definedNames>
    <definedName name="_xlnm.Print_Titles" localSheetId="0">'Январь(2022)'!$B:$B</definedName>
    <definedName name="_xlnm.Print_Area" localSheetId="0">'Январь(2022)'!$B$2:$V$30</definedName>
  </definedNames>
  <calcPr calcId="125725"/>
</workbook>
</file>

<file path=xl/calcChain.xml><?xml version="1.0" encoding="utf-8"?>
<calcChain xmlns="http://schemas.openxmlformats.org/spreadsheetml/2006/main">
  <c r="Y29" i="48"/>
  <c r="Y28"/>
  <c r="Y27"/>
  <c r="Y26"/>
  <c r="Y25"/>
  <c r="Y24"/>
  <c r="Y23"/>
  <c r="Y22"/>
  <c r="Y21"/>
  <c r="Y20"/>
  <c r="Y19"/>
  <c r="Y18"/>
  <c r="Y17"/>
  <c r="Y16"/>
  <c r="Y15"/>
  <c r="Y14"/>
  <c r="Y13"/>
  <c r="Y12"/>
  <c r="Y11"/>
  <c r="Y10"/>
  <c r="Y9"/>
  <c r="Y8"/>
  <c r="Y7"/>
  <c r="Y30" s="1"/>
  <c r="Z30"/>
  <c r="T30" l="1"/>
  <c r="C30"/>
  <c r="S30" l="1"/>
  <c r="U30"/>
  <c r="W30" l="1"/>
  <c r="V30"/>
  <c r="X30"/>
</calcChain>
</file>

<file path=xl/sharedStrings.xml><?xml version="1.0" encoding="utf-8"?>
<sst xmlns="http://schemas.openxmlformats.org/spreadsheetml/2006/main" count="52" uniqueCount="52">
  <si>
    <t>ГБУЗ КО "Городская поликлиника"</t>
  </si>
  <si>
    <t>УЗ "Медико-санитарная часть №1"</t>
  </si>
  <si>
    <t>ГБУЗ КО "Детская городская больница"</t>
  </si>
  <si>
    <t>Медицинские организации</t>
  </si>
  <si>
    <t>ФГБУЗ " Клиническая больница №8 Федерального медико-биологического агантства"</t>
  </si>
  <si>
    <t>ФКУЗ "МСЧ МВД РФ по Калужской области"</t>
  </si>
  <si>
    <t>ГБУЗ КО "ЦРБ Жуковского района"</t>
  </si>
  <si>
    <t>ГБУЗ КО "ЦРБ Бабынинского района"</t>
  </si>
  <si>
    <t>ГБУЗ КО "Городская поликлиника ГП " Город Кременки"</t>
  </si>
  <si>
    <t>ГБУЗ КО "ЦРБ Тарусского района"</t>
  </si>
  <si>
    <t>ГБУЗ КО "ЦРБ Боровского района"</t>
  </si>
  <si>
    <t>ГБУЗ КО "ЦРБ Малоярославецкого района"</t>
  </si>
  <si>
    <t>ГБУЗ КО "Калужская областная клиническая больница"</t>
  </si>
  <si>
    <t>ЧУЗ "РЖД-Медицина" г.Калуга"</t>
  </si>
  <si>
    <t>ГБУЗ КО "ЦРБ Хвастовичского района"</t>
  </si>
  <si>
    <t>ГБУЗ КО "Калужская городская клиническая больница № 4 имени Хлюстина Антона Семеновича"</t>
  </si>
  <si>
    <t xml:space="preserve">ГБУЗ КО "Центральная межрайонная больница № 5" </t>
  </si>
  <si>
    <t xml:space="preserve">ГБУЗ КО "Центральная межрайонная больница № 1" </t>
  </si>
  <si>
    <t xml:space="preserve">ГБУЗ КО "Центральная межрайонная больница № 3" </t>
  </si>
  <si>
    <t xml:space="preserve">ГБУЗ КО "Центральная межрайонная больница № 6" </t>
  </si>
  <si>
    <t>ГБУЗ КО "Центральная межрайонная больница № 4"</t>
  </si>
  <si>
    <t xml:space="preserve">ГБУЗ КО "Центральная межрайонная больница № 2" </t>
  </si>
  <si>
    <t>Коэффициент дифференциации   подразделениях и малых городах (Кдот)</t>
  </si>
  <si>
    <t>Итого стоимость 2022г.</t>
  </si>
  <si>
    <t>Финансовое обеспечение на I квартал 2022 года по подушевому нормативу</t>
  </si>
  <si>
    <t>Финансовое обеспечение на II квартал 2022 года по подушевому нормативу</t>
  </si>
  <si>
    <t>Финансовое обеспечение на III квартал 2022 года по подушевому нормативу</t>
  </si>
  <si>
    <t>Финансовое обеспечение на IV квартал 2022 года по подушевому нормативу</t>
  </si>
  <si>
    <t>Финансовое обеспечение фельдшерских, фельдшерско-акушерских пунктов на январь 2022 г., руб.</t>
  </si>
  <si>
    <t>Финансовое обеспечение фельдшерских, фельдшерско-акушерских пунктов на 2022 год, руб.</t>
  </si>
  <si>
    <t>Финансовое обеспечение фельдшерских, фельдшерско-акушерских пунктов на II квартал  2022 года</t>
  </si>
  <si>
    <t>Финансовое обеспечение фельдшерских, фельдшерско-акушерских пунктов на III квартал  2022 года</t>
  </si>
  <si>
    <t xml:space="preserve">Дифференцированные подушевые нормативы (тарифы) для оплаты амбулаторно-поликлинической помощи, оказанной медицинскими организациями, имеющими прикрепленное население на 2022 год (руб.) </t>
  </si>
  <si>
    <t>Финансовое обеспечение на 2022 год (население на 01.01.22)</t>
  </si>
  <si>
    <t>Поправочный коэффициент (КП)</t>
  </si>
  <si>
    <t xml:space="preserve">Финансовое обеспечение на январь месяц по подушевому нормативу (за исключением средств на оплату ПМО и диспансеризации поправочного к-та (месяц) </t>
  </si>
  <si>
    <t xml:space="preserve">Численность населения </t>
  </si>
  <si>
    <t>УЗ "Медико-санитарная часть № 2"</t>
  </si>
  <si>
    <t>Финансовое обеспечение фельдшерских, фельдшерско-акушерских пунктов на IV квартал  2022 года</t>
  </si>
  <si>
    <t>Финансовое обеспечение фельдшерских, фельдшерско-акушерских пунктов  на I квартал  2022 года</t>
  </si>
  <si>
    <t>Коэффициент половозрастных затрат(КСп/в)</t>
  </si>
  <si>
    <t>Оспнф-проф(за исключением средств на оплату ПМО и диспансеризации</t>
  </si>
  <si>
    <t>Коэффициент уровня оказания медицинской помощи, учитывающего объем средств на оплату профилактических медицинских осмотров (диспансеризации) (Кумо)</t>
  </si>
  <si>
    <t>Финансовое обеспечение на январь месяц по подушевому нормативу ФДПн( с учетом  средств на оплату ПМО и диспансеризации) январь</t>
  </si>
  <si>
    <t>Подушевой норматив без учета Резерва на январь (БПН)</t>
  </si>
  <si>
    <t>Базовый подушевой норматив на январь (БПН) с учетом доли средств, направляемой на выплаты МО за достижение показателей результативности (в размере 5 процентов)</t>
  </si>
  <si>
    <t>ГБУЗ КО "Калужская городская больница № 5"</t>
  </si>
  <si>
    <t>Справочно: средства Резерва месяц</t>
  </si>
  <si>
    <t>Справочно: средства Резерва год</t>
  </si>
  <si>
    <t>Единый коэффициент дифференциации субъекта Российской Федерации, рассчитанный в соответствии с Постановлением № 462</t>
  </si>
  <si>
    <t xml:space="preserve">Приложение № 6 к Соглашению </t>
  </si>
  <si>
    <t xml:space="preserve">(в ред. Дополнительного соглашения от 21.01.2022 №1 ) </t>
  </si>
</sst>
</file>

<file path=xl/styles.xml><?xml version="1.0" encoding="utf-8"?>
<styleSheet xmlns="http://schemas.openxmlformats.org/spreadsheetml/2006/main">
  <numFmts count="6">
    <numFmt numFmtId="164" formatCode="0.0000"/>
    <numFmt numFmtId="165" formatCode="#,##0.000"/>
    <numFmt numFmtId="166" formatCode="#,##0.000000"/>
    <numFmt numFmtId="167" formatCode="0.000000000"/>
    <numFmt numFmtId="168" formatCode="#,##0.0000"/>
    <numFmt numFmtId="169" formatCode="0.0000000000"/>
  </numFmts>
  <fonts count="9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ahoma"/>
      <family val="2"/>
      <charset val="204"/>
    </font>
    <font>
      <b/>
      <sz val="13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i/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5" fillId="0" borderId="0"/>
    <xf numFmtId="0" fontId="5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168" fontId="1" fillId="2" borderId="1" xfId="2" applyNumberFormat="1" applyFont="1" applyFill="1" applyBorder="1"/>
    <xf numFmtId="164" fontId="1" fillId="2" borderId="1" xfId="0" applyNumberFormat="1" applyFont="1" applyFill="1" applyBorder="1"/>
    <xf numFmtId="166" fontId="1" fillId="2" borderId="1" xfId="0" applyNumberFormat="1" applyFont="1" applyFill="1" applyBorder="1"/>
    <xf numFmtId="169" fontId="1" fillId="2" borderId="1" xfId="0" applyNumberFormat="1" applyFont="1" applyFill="1" applyBorder="1"/>
    <xf numFmtId="3" fontId="3" fillId="2" borderId="1" xfId="0" applyNumberFormat="1" applyFont="1" applyFill="1" applyBorder="1"/>
    <xf numFmtId="168" fontId="3" fillId="2" borderId="1" xfId="2" applyNumberFormat="1" applyFont="1" applyFill="1" applyBorder="1"/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167" fontId="3" fillId="2" borderId="1" xfId="0" applyNumberFormat="1" applyFont="1" applyFill="1" applyBorder="1"/>
    <xf numFmtId="0" fontId="3" fillId="2" borderId="2" xfId="2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4" fontId="1" fillId="2" borderId="0" xfId="0" applyNumberFormat="1" applyFont="1" applyFill="1"/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6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</cellXfs>
  <cellStyles count="5">
    <cellStyle name="Обычный" xfId="0" builtinId="0"/>
    <cellStyle name="Обычный 2" xfId="1"/>
    <cellStyle name="Обычный 2 2 2 2" xfId="4"/>
    <cellStyle name="Обычный 25" xfId="2"/>
    <cellStyle name="Обычный 6" xfId="3"/>
  </cellStyles>
  <dxfs count="0"/>
  <tableStyles count="0" defaultTableStyle="TableStyleMedium2" defaultPivotStyle="PivotStyleLight16"/>
  <colors>
    <mruColors>
      <color rgb="FFCCCCFF"/>
      <color rgb="FFFFCCCC"/>
      <color rgb="FFCCFF66"/>
      <color rgb="FF99FFCC"/>
      <color rgb="FFFF33CC"/>
      <color rgb="FF339933"/>
      <color rgb="FFFFFFCC"/>
      <color rgb="FF0000FF"/>
      <color rgb="FF99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1:Z45"/>
  <sheetViews>
    <sheetView tabSelected="1" zoomScale="90" zoomScaleNormal="90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P2" sqref="P2"/>
    </sheetView>
  </sheetViews>
  <sheetFormatPr defaultRowHeight="15"/>
  <cols>
    <col min="1" max="1" width="4" style="19" customWidth="1"/>
    <col min="2" max="2" width="51.5703125" style="19" customWidth="1"/>
    <col min="3" max="3" width="15" style="19" customWidth="1"/>
    <col min="4" max="4" width="15.28515625" style="19" customWidth="1"/>
    <col min="5" max="5" width="20.85546875" style="19" customWidth="1"/>
    <col min="6" max="6" width="17.28515625" style="19" customWidth="1"/>
    <col min="7" max="7" width="15" style="19" customWidth="1"/>
    <col min="8" max="8" width="16.7109375" style="19" customWidth="1"/>
    <col min="9" max="9" width="17.28515625" style="19" customWidth="1"/>
    <col min="10" max="10" width="15" style="19" customWidth="1"/>
    <col min="11" max="13" width="17" style="19" customWidth="1"/>
    <col min="14" max="14" width="16.140625" style="19" customWidth="1"/>
    <col min="15" max="16" width="16.42578125" style="19" customWidth="1"/>
    <col min="17" max="17" width="15.28515625" style="19" customWidth="1"/>
    <col min="18" max="18" width="18" style="19" customWidth="1"/>
    <col min="19" max="19" width="18.7109375" style="19" customWidth="1"/>
    <col min="20" max="21" width="17.85546875" style="19" customWidth="1"/>
    <col min="22" max="22" width="16.85546875" style="19" customWidth="1"/>
    <col min="23" max="24" width="14.28515625" style="19" customWidth="1"/>
    <col min="25" max="25" width="13.7109375" style="19" customWidth="1"/>
    <col min="26" max="26" width="15.5703125" style="19" customWidth="1"/>
    <col min="27" max="16384" width="9.140625" style="19"/>
  </cols>
  <sheetData>
    <row r="1" spans="2:26" ht="36.75" customHeight="1">
      <c r="L1" s="28" t="s">
        <v>50</v>
      </c>
      <c r="M1" s="28"/>
      <c r="N1" s="28"/>
    </row>
    <row r="2" spans="2:26" ht="15.75" customHeight="1">
      <c r="J2" s="26" t="s">
        <v>51</v>
      </c>
      <c r="K2" s="26"/>
      <c r="L2" s="26"/>
      <c r="M2" s="26"/>
      <c r="N2" s="26"/>
    </row>
    <row r="3" spans="2:26" ht="23.25" customHeight="1">
      <c r="J3" s="24"/>
      <c r="K3" s="24"/>
      <c r="L3" s="24"/>
      <c r="M3" s="25"/>
      <c r="N3" s="25"/>
    </row>
    <row r="4" spans="2:26" ht="33.75" customHeight="1">
      <c r="B4" s="27" t="s">
        <v>32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2:26" ht="182.25" customHeight="1">
      <c r="B5" s="2" t="s">
        <v>3</v>
      </c>
      <c r="C5" s="2" t="s">
        <v>36</v>
      </c>
      <c r="D5" s="2" t="s">
        <v>44</v>
      </c>
      <c r="E5" s="2" t="s">
        <v>45</v>
      </c>
      <c r="F5" s="2" t="s">
        <v>40</v>
      </c>
      <c r="G5" s="2" t="s">
        <v>22</v>
      </c>
      <c r="H5" s="2" t="s">
        <v>49</v>
      </c>
      <c r="I5" s="2" t="s">
        <v>35</v>
      </c>
      <c r="J5" s="6" t="s">
        <v>34</v>
      </c>
      <c r="K5" s="2" t="s">
        <v>41</v>
      </c>
      <c r="L5" s="2" t="s">
        <v>42</v>
      </c>
      <c r="M5" s="2" t="s">
        <v>43</v>
      </c>
      <c r="N5" s="7" t="s">
        <v>24</v>
      </c>
      <c r="O5" s="7" t="s">
        <v>25</v>
      </c>
      <c r="P5" s="7" t="s">
        <v>26</v>
      </c>
      <c r="Q5" s="7" t="s">
        <v>27</v>
      </c>
      <c r="R5" s="2" t="s">
        <v>33</v>
      </c>
      <c r="S5" s="2" t="s">
        <v>28</v>
      </c>
      <c r="T5" s="2" t="s">
        <v>29</v>
      </c>
      <c r="U5" s="7" t="s">
        <v>39</v>
      </c>
      <c r="V5" s="7" t="s">
        <v>30</v>
      </c>
      <c r="W5" s="7" t="s">
        <v>31</v>
      </c>
      <c r="X5" s="7" t="s">
        <v>38</v>
      </c>
      <c r="Y5" s="7" t="s">
        <v>47</v>
      </c>
      <c r="Z5" s="7" t="s">
        <v>48</v>
      </c>
    </row>
    <row r="6" spans="2:26" ht="16.5" customHeight="1"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  <c r="O6" s="4">
        <v>14</v>
      </c>
      <c r="P6" s="4">
        <v>15</v>
      </c>
      <c r="Q6" s="4">
        <v>16</v>
      </c>
      <c r="R6" s="4">
        <v>17</v>
      </c>
      <c r="S6" s="4">
        <v>18</v>
      </c>
      <c r="T6" s="4">
        <v>19</v>
      </c>
      <c r="U6" s="4">
        <v>20</v>
      </c>
      <c r="V6" s="4">
        <v>21</v>
      </c>
      <c r="W6" s="4">
        <v>22</v>
      </c>
      <c r="X6" s="4">
        <v>23</v>
      </c>
      <c r="Y6" s="4">
        <v>24</v>
      </c>
      <c r="Z6" s="4">
        <v>25</v>
      </c>
    </row>
    <row r="7" spans="2:26" ht="30">
      <c r="B7" s="1" t="s">
        <v>4</v>
      </c>
      <c r="C7" s="8">
        <v>122378</v>
      </c>
      <c r="D7" s="5">
        <v>166.56336175249962</v>
      </c>
      <c r="E7" s="5">
        <v>158.23519366487463</v>
      </c>
      <c r="F7" s="9">
        <v>1.0680000000000001</v>
      </c>
      <c r="G7" s="10">
        <v>1</v>
      </c>
      <c r="H7" s="10">
        <v>1</v>
      </c>
      <c r="I7" s="5">
        <v>20681292.974381793</v>
      </c>
      <c r="J7" s="11">
        <v>0.90888213100400628</v>
      </c>
      <c r="K7" s="5">
        <v>18796857.630474307</v>
      </c>
      <c r="L7" s="12">
        <v>1.6242021655423513</v>
      </c>
      <c r="M7" s="5">
        <v>30529896.86880764</v>
      </c>
      <c r="N7" s="5">
        <v>91589690.606422916</v>
      </c>
      <c r="O7" s="5">
        <v>91589690.606422916</v>
      </c>
      <c r="P7" s="5">
        <v>91589690.606422916</v>
      </c>
      <c r="Q7" s="5">
        <v>91589690.606422916</v>
      </c>
      <c r="R7" s="5">
        <v>366358762.42569166</v>
      </c>
      <c r="S7" s="5">
        <v>0</v>
      </c>
      <c r="T7" s="8"/>
      <c r="U7" s="5">
        <v>0</v>
      </c>
      <c r="V7" s="5">
        <v>0</v>
      </c>
      <c r="W7" s="5">
        <v>0</v>
      </c>
      <c r="X7" s="5">
        <v>0</v>
      </c>
      <c r="Y7" s="5">
        <f>Z7/12</f>
        <v>983980.08000000007</v>
      </c>
      <c r="Z7" s="5">
        <v>11807760.960000001</v>
      </c>
    </row>
    <row r="8" spans="2:26">
      <c r="B8" s="1" t="s">
        <v>0</v>
      </c>
      <c r="C8" s="8">
        <v>70395</v>
      </c>
      <c r="D8" s="5">
        <v>166.56336175249962</v>
      </c>
      <c r="E8" s="5">
        <v>158.23519366487463</v>
      </c>
      <c r="F8" s="9">
        <v>0.88400000000000001</v>
      </c>
      <c r="G8" s="10">
        <v>1</v>
      </c>
      <c r="H8" s="10">
        <v>1</v>
      </c>
      <c r="I8" s="5">
        <v>9846846.3489063419</v>
      </c>
      <c r="J8" s="11">
        <v>0.90888213100400628</v>
      </c>
      <c r="K8" s="5">
        <v>8949622.6932630148</v>
      </c>
      <c r="L8" s="12">
        <v>1.6489309809345563</v>
      </c>
      <c r="M8" s="5">
        <v>14757310.126596348</v>
      </c>
      <c r="N8" s="5">
        <v>44271930.379789047</v>
      </c>
      <c r="O8" s="5">
        <v>44271930.379789047</v>
      </c>
      <c r="P8" s="5">
        <v>44271930.379789047</v>
      </c>
      <c r="Q8" s="5">
        <v>44271930.379789047</v>
      </c>
      <c r="R8" s="5">
        <v>177087721.51915619</v>
      </c>
      <c r="S8" s="5">
        <v>740391.66666666663</v>
      </c>
      <c r="T8" s="8">
        <v>8884700</v>
      </c>
      <c r="U8" s="5">
        <v>2221175</v>
      </c>
      <c r="V8" s="5">
        <v>2221175</v>
      </c>
      <c r="W8" s="5">
        <v>2221175</v>
      </c>
      <c r="X8" s="5">
        <v>2221175</v>
      </c>
      <c r="Y8" s="5">
        <f t="shared" ref="Y8:Y29" si="0">Z8/12</f>
        <v>487056.13999999996</v>
      </c>
      <c r="Z8" s="5">
        <v>5844673.6799999997</v>
      </c>
    </row>
    <row r="9" spans="2:26">
      <c r="B9" s="1" t="s">
        <v>5</v>
      </c>
      <c r="C9" s="8">
        <v>283</v>
      </c>
      <c r="D9" s="5">
        <v>166.56336175249962</v>
      </c>
      <c r="E9" s="5">
        <v>158.23519366487463</v>
      </c>
      <c r="F9" s="9">
        <v>0.83699999999999997</v>
      </c>
      <c r="G9" s="10">
        <v>1</v>
      </c>
      <c r="H9" s="10">
        <v>1</v>
      </c>
      <c r="I9" s="5">
        <v>37481.328558592511</v>
      </c>
      <c r="J9" s="11">
        <v>0.90888213100400628</v>
      </c>
      <c r="K9" s="5">
        <v>34066.109773194883</v>
      </c>
      <c r="L9" s="12">
        <v>1.0986560158774323</v>
      </c>
      <c r="M9" s="5">
        <v>37426.936439861551</v>
      </c>
      <c r="N9" s="5">
        <v>112280.80931958466</v>
      </c>
      <c r="O9" s="5">
        <v>112280.80931958466</v>
      </c>
      <c r="P9" s="5">
        <v>112280.80931958466</v>
      </c>
      <c r="Q9" s="5">
        <v>112280.80931958466</v>
      </c>
      <c r="R9" s="5">
        <v>449123.23727833864</v>
      </c>
      <c r="S9" s="5">
        <v>0</v>
      </c>
      <c r="T9" s="8"/>
      <c r="U9" s="5">
        <v>0</v>
      </c>
      <c r="V9" s="5">
        <v>0</v>
      </c>
      <c r="W9" s="5">
        <v>0</v>
      </c>
      <c r="X9" s="5">
        <v>0</v>
      </c>
      <c r="Y9" s="5">
        <f t="shared" si="0"/>
        <v>281.84999999999997</v>
      </c>
      <c r="Z9" s="5">
        <v>3382.2</v>
      </c>
    </row>
    <row r="10" spans="2:26">
      <c r="B10" s="1" t="s">
        <v>37</v>
      </c>
      <c r="C10" s="8">
        <v>2141</v>
      </c>
      <c r="D10" s="5">
        <v>166.56336175249962</v>
      </c>
      <c r="E10" s="5">
        <v>158.23519366487463</v>
      </c>
      <c r="F10" s="9">
        <v>1.0329999999999999</v>
      </c>
      <c r="G10" s="10">
        <v>1</v>
      </c>
      <c r="H10" s="10">
        <v>1</v>
      </c>
      <c r="I10" s="5">
        <v>349961.34077450098</v>
      </c>
      <c r="J10" s="11">
        <v>0.90888213100400628</v>
      </c>
      <c r="K10" s="5">
        <v>318073.6091721477</v>
      </c>
      <c r="L10" s="12">
        <v>1.8017669788147823</v>
      </c>
      <c r="M10" s="5">
        <v>573094.52583881444</v>
      </c>
      <c r="N10" s="5">
        <v>1719283.5775164433</v>
      </c>
      <c r="O10" s="5">
        <v>1719283.5775164433</v>
      </c>
      <c r="P10" s="5">
        <v>1719283.5775164433</v>
      </c>
      <c r="Q10" s="5">
        <v>1719283.5775164433</v>
      </c>
      <c r="R10" s="5">
        <v>6877134.3100657733</v>
      </c>
      <c r="S10" s="5">
        <v>0</v>
      </c>
      <c r="T10" s="8"/>
      <c r="U10" s="5">
        <v>0</v>
      </c>
      <c r="V10" s="5">
        <v>0</v>
      </c>
      <c r="W10" s="5">
        <v>0</v>
      </c>
      <c r="X10" s="5">
        <v>0</v>
      </c>
      <c r="Y10" s="5">
        <f t="shared" si="0"/>
        <v>21387.079999999998</v>
      </c>
      <c r="Z10" s="5">
        <v>256644.96</v>
      </c>
    </row>
    <row r="11" spans="2:26">
      <c r="B11" s="1" t="s">
        <v>6</v>
      </c>
      <c r="C11" s="8">
        <v>35005</v>
      </c>
      <c r="D11" s="5">
        <v>166.56336175249962</v>
      </c>
      <c r="E11" s="5">
        <v>158.23519366487463</v>
      </c>
      <c r="F11" s="9">
        <v>1.0609999999999999</v>
      </c>
      <c r="G11" s="10">
        <v>1.1060853878017427</v>
      </c>
      <c r="H11" s="10">
        <v>1</v>
      </c>
      <c r="I11" s="5">
        <v>6500356.925877437</v>
      </c>
      <c r="J11" s="11">
        <v>0.90888213100400628</v>
      </c>
      <c r="K11" s="5">
        <v>5908058.255078136</v>
      </c>
      <c r="L11" s="12">
        <v>1.6056530188111147</v>
      </c>
      <c r="M11" s="5">
        <v>9486291.5725781359</v>
      </c>
      <c r="N11" s="5">
        <v>28458874.717734408</v>
      </c>
      <c r="O11" s="5">
        <v>28458874.717734408</v>
      </c>
      <c r="P11" s="5">
        <v>28458874.717734408</v>
      </c>
      <c r="Q11" s="5">
        <v>28458874.717734408</v>
      </c>
      <c r="R11" s="5">
        <v>113835498.87093763</v>
      </c>
      <c r="S11" s="5">
        <v>1460741.6666666667</v>
      </c>
      <c r="T11" s="8">
        <v>17528900</v>
      </c>
      <c r="U11" s="5">
        <v>4382225</v>
      </c>
      <c r="V11" s="5">
        <v>4382225</v>
      </c>
      <c r="W11" s="5">
        <v>4382225</v>
      </c>
      <c r="X11" s="5">
        <v>4382225</v>
      </c>
      <c r="Y11" s="5">
        <f t="shared" si="0"/>
        <v>300085.11</v>
      </c>
      <c r="Z11" s="5">
        <v>3601021.32</v>
      </c>
    </row>
    <row r="12" spans="2:26">
      <c r="B12" s="1" t="s">
        <v>7</v>
      </c>
      <c r="C12" s="8">
        <v>18858</v>
      </c>
      <c r="D12" s="5">
        <v>166.56336175249962</v>
      </c>
      <c r="E12" s="5">
        <v>158.23519366487463</v>
      </c>
      <c r="F12" s="9">
        <v>1.046</v>
      </c>
      <c r="G12" s="10">
        <v>1.0979656909534414</v>
      </c>
      <c r="H12" s="10">
        <v>1</v>
      </c>
      <c r="I12" s="5">
        <v>3427039.9599569603</v>
      </c>
      <c r="J12" s="11">
        <v>0.90888213100400628</v>
      </c>
      <c r="K12" s="5">
        <v>3114775.3818415664</v>
      </c>
      <c r="L12" s="12">
        <v>1.6217039628675967</v>
      </c>
      <c r="M12" s="5">
        <v>5051243.5801748997</v>
      </c>
      <c r="N12" s="5">
        <v>15153730.740524698</v>
      </c>
      <c r="O12" s="5">
        <v>15153730.740524698</v>
      </c>
      <c r="P12" s="5">
        <v>15153730.740524698</v>
      </c>
      <c r="Q12" s="5">
        <v>15153730.740524698</v>
      </c>
      <c r="R12" s="5">
        <v>60614922.962098792</v>
      </c>
      <c r="S12" s="5">
        <v>1087700.0000000002</v>
      </c>
      <c r="T12" s="8">
        <v>13052400.000000002</v>
      </c>
      <c r="U12" s="5">
        <v>3263100.0000000009</v>
      </c>
      <c r="V12" s="5">
        <v>3263100.0000000009</v>
      </c>
      <c r="W12" s="5">
        <v>3263100.0000000009</v>
      </c>
      <c r="X12" s="5">
        <v>3263100.0000000009</v>
      </c>
      <c r="Y12" s="5">
        <f t="shared" si="0"/>
        <v>162400.05000000002</v>
      </c>
      <c r="Z12" s="5">
        <v>1948800.6</v>
      </c>
    </row>
    <row r="13" spans="2:26" ht="30">
      <c r="B13" s="1" t="s">
        <v>8</v>
      </c>
      <c r="C13" s="8">
        <v>9990</v>
      </c>
      <c r="D13" s="5">
        <v>166.56336175249962</v>
      </c>
      <c r="E13" s="5">
        <v>158.23519366487463</v>
      </c>
      <c r="F13" s="9">
        <v>1.0640000000000001</v>
      </c>
      <c r="G13" s="10">
        <v>1.1146853853853853</v>
      </c>
      <c r="H13" s="10">
        <v>1</v>
      </c>
      <c r="I13" s="5">
        <v>1874832.6419796795</v>
      </c>
      <c r="J13" s="11">
        <v>0.90888213100400628</v>
      </c>
      <c r="K13" s="5">
        <v>1704001.8869183622</v>
      </c>
      <c r="L13" s="12">
        <v>1.5977768972283624</v>
      </c>
      <c r="M13" s="5">
        <v>2722614.8477516957</v>
      </c>
      <c r="N13" s="5">
        <v>8167844.543255087</v>
      </c>
      <c r="O13" s="5">
        <v>8167844.543255087</v>
      </c>
      <c r="P13" s="5">
        <v>8167844.543255087</v>
      </c>
      <c r="Q13" s="5">
        <v>8167844.543255087</v>
      </c>
      <c r="R13" s="5">
        <v>32671378.173020348</v>
      </c>
      <c r="S13" s="5">
        <v>0</v>
      </c>
      <c r="T13" s="8"/>
      <c r="U13" s="5">
        <v>0</v>
      </c>
      <c r="V13" s="5">
        <v>0</v>
      </c>
      <c r="W13" s="5">
        <v>0</v>
      </c>
      <c r="X13" s="5">
        <v>0</v>
      </c>
      <c r="Y13" s="5">
        <f t="shared" si="0"/>
        <v>85425</v>
      </c>
      <c r="Z13" s="5">
        <v>1025100</v>
      </c>
    </row>
    <row r="14" spans="2:26">
      <c r="B14" s="1" t="s">
        <v>9</v>
      </c>
      <c r="C14" s="8">
        <v>12173</v>
      </c>
      <c r="D14" s="5">
        <v>166.56336175249962</v>
      </c>
      <c r="E14" s="5">
        <v>158.23519366487463</v>
      </c>
      <c r="F14" s="9">
        <v>1.069</v>
      </c>
      <c r="G14" s="10">
        <v>1.0847151893534872</v>
      </c>
      <c r="H14" s="10">
        <v>1</v>
      </c>
      <c r="I14" s="5">
        <v>2233542.0429688664</v>
      </c>
      <c r="J14" s="11">
        <v>0.90888213100400628</v>
      </c>
      <c r="K14" s="5">
        <v>2030026.451700585</v>
      </c>
      <c r="L14" s="12">
        <v>1.5943812344526531</v>
      </c>
      <c r="M14" s="5">
        <v>3236636.0800339179</v>
      </c>
      <c r="N14" s="5">
        <v>9709908.2401017547</v>
      </c>
      <c r="O14" s="5">
        <v>9709908.2401017547</v>
      </c>
      <c r="P14" s="5">
        <v>9709908.2401017547</v>
      </c>
      <c r="Q14" s="5">
        <v>9709908.2401017547</v>
      </c>
      <c r="R14" s="5">
        <v>38839632.960407019</v>
      </c>
      <c r="S14" s="5">
        <v>725133.33333333337</v>
      </c>
      <c r="T14" s="8">
        <v>8701600</v>
      </c>
      <c r="U14" s="5">
        <v>2175400</v>
      </c>
      <c r="V14" s="5">
        <v>2175400</v>
      </c>
      <c r="W14" s="5">
        <v>2175400</v>
      </c>
      <c r="X14" s="5">
        <v>2175400</v>
      </c>
      <c r="Y14" s="5">
        <f t="shared" si="0"/>
        <v>101191.15999999999</v>
      </c>
      <c r="Z14" s="5">
        <v>1214293.92</v>
      </c>
    </row>
    <row r="15" spans="2:26">
      <c r="B15" s="3" t="s">
        <v>10</v>
      </c>
      <c r="C15" s="8">
        <v>60164</v>
      </c>
      <c r="D15" s="5">
        <v>166.56336175249962</v>
      </c>
      <c r="E15" s="5">
        <v>158.23519366487463</v>
      </c>
      <c r="F15" s="9">
        <v>1.0720000000000001</v>
      </c>
      <c r="G15" s="10">
        <v>1.0660907187022137</v>
      </c>
      <c r="H15" s="10">
        <v>1</v>
      </c>
      <c r="I15" s="5">
        <v>10879995.939956928</v>
      </c>
      <c r="J15" s="11">
        <v>0.90888213100400628</v>
      </c>
      <c r="K15" s="5">
        <v>9888633.895222988</v>
      </c>
      <c r="L15" s="12">
        <v>1.6320577564496563</v>
      </c>
      <c r="M15" s="5">
        <v>16138821.649389656</v>
      </c>
      <c r="N15" s="5">
        <v>48416464.948168971</v>
      </c>
      <c r="O15" s="5">
        <v>48416464.948168971</v>
      </c>
      <c r="P15" s="5">
        <v>48416464.948168971</v>
      </c>
      <c r="Q15" s="5">
        <v>48416464.948168971</v>
      </c>
      <c r="R15" s="5">
        <v>193665859.79267588</v>
      </c>
      <c r="S15" s="5">
        <v>931522.5</v>
      </c>
      <c r="T15" s="8">
        <v>11178270</v>
      </c>
      <c r="U15" s="5">
        <v>2794567.5</v>
      </c>
      <c r="V15" s="5">
        <v>2794567.5</v>
      </c>
      <c r="W15" s="5">
        <v>2794567.5</v>
      </c>
      <c r="X15" s="5">
        <v>2794567.5</v>
      </c>
      <c r="Y15" s="5">
        <f t="shared" si="0"/>
        <v>524166</v>
      </c>
      <c r="Z15" s="5">
        <v>6289992</v>
      </c>
    </row>
    <row r="16" spans="2:26">
      <c r="B16" s="1" t="s">
        <v>2</v>
      </c>
      <c r="C16" s="8">
        <v>77357</v>
      </c>
      <c r="D16" s="5">
        <v>166.56336175249962</v>
      </c>
      <c r="E16" s="5">
        <v>158.23519366487463</v>
      </c>
      <c r="F16" s="9">
        <v>1.776</v>
      </c>
      <c r="G16" s="10">
        <v>1</v>
      </c>
      <c r="H16" s="10">
        <v>1</v>
      </c>
      <c r="I16" s="5">
        <v>21739305.380368665</v>
      </c>
      <c r="J16" s="11">
        <v>0.90888213100400628</v>
      </c>
      <c r="K16" s="5">
        <v>19758466.200656332</v>
      </c>
      <c r="L16" s="12">
        <v>1.6092732882322673</v>
      </c>
      <c r="M16" s="5">
        <v>31796771.873156331</v>
      </c>
      <c r="N16" s="5">
        <v>95390315.619468987</v>
      </c>
      <c r="O16" s="5">
        <v>95390315.619468987</v>
      </c>
      <c r="P16" s="5">
        <v>95390315.619468987</v>
      </c>
      <c r="Q16" s="5">
        <v>95390315.619468987</v>
      </c>
      <c r="R16" s="5">
        <v>381561262.47787595</v>
      </c>
      <c r="S16" s="5">
        <v>0</v>
      </c>
      <c r="T16" s="8"/>
      <c r="U16" s="5">
        <v>0</v>
      </c>
      <c r="V16" s="5">
        <v>0</v>
      </c>
      <c r="W16" s="5">
        <v>0</v>
      </c>
      <c r="X16" s="5">
        <v>0</v>
      </c>
      <c r="Y16" s="5">
        <f t="shared" si="0"/>
        <v>1009580.96</v>
      </c>
      <c r="Z16" s="5">
        <v>12114971.52</v>
      </c>
    </row>
    <row r="17" spans="2:26">
      <c r="B17" s="1" t="s">
        <v>11</v>
      </c>
      <c r="C17" s="8">
        <v>57621</v>
      </c>
      <c r="D17" s="5">
        <v>166.56336175249962</v>
      </c>
      <c r="E17" s="5">
        <v>158.23519366487463</v>
      </c>
      <c r="F17" s="9">
        <v>1.0660000000000001</v>
      </c>
      <c r="G17" s="10">
        <v>1.0398766074868537</v>
      </c>
      <c r="H17" s="10">
        <v>1</v>
      </c>
      <c r="I17" s="5">
        <v>10107014.467519755</v>
      </c>
      <c r="J17" s="11">
        <v>0.90888213100400628</v>
      </c>
      <c r="K17" s="5">
        <v>9186084.8473276757</v>
      </c>
      <c r="L17" s="12">
        <v>1.6378755088868222</v>
      </c>
      <c r="M17" s="5">
        <v>15045663.393994343</v>
      </c>
      <c r="N17" s="5">
        <v>45136990.181983024</v>
      </c>
      <c r="O17" s="5">
        <v>45136990.181983024</v>
      </c>
      <c r="P17" s="5">
        <v>45136990.181983024</v>
      </c>
      <c r="Q17" s="5">
        <v>45136990.181983024</v>
      </c>
      <c r="R17" s="5">
        <v>180547960.7279321</v>
      </c>
      <c r="S17" s="5">
        <v>2148183.333333333</v>
      </c>
      <c r="T17" s="8">
        <v>25778199.999999996</v>
      </c>
      <c r="U17" s="5">
        <v>6444549.9999999991</v>
      </c>
      <c r="V17" s="5">
        <v>6444549.9999999991</v>
      </c>
      <c r="W17" s="5">
        <v>6444549.9999999991</v>
      </c>
      <c r="X17" s="5">
        <v>6444549.9999999991</v>
      </c>
      <c r="Y17" s="5">
        <f t="shared" si="0"/>
        <v>491408.01333333337</v>
      </c>
      <c r="Z17" s="5">
        <v>5896896.1600000001</v>
      </c>
    </row>
    <row r="18" spans="2:26" ht="30">
      <c r="B18" s="1" t="s">
        <v>12</v>
      </c>
      <c r="C18" s="8">
        <v>5037</v>
      </c>
      <c r="D18" s="5">
        <v>166.56336175249962</v>
      </c>
      <c r="E18" s="5">
        <v>158.23519366487463</v>
      </c>
      <c r="F18" s="9">
        <v>0.91700000000000004</v>
      </c>
      <c r="G18" s="10">
        <v>1</v>
      </c>
      <c r="H18" s="10">
        <v>1</v>
      </c>
      <c r="I18" s="5">
        <v>730877.12483930576</v>
      </c>
      <c r="J18" s="11">
        <v>0.90888213100400628</v>
      </c>
      <c r="K18" s="5">
        <v>664281.15872602933</v>
      </c>
      <c r="L18" s="12">
        <v>1.6282082411213534</v>
      </c>
      <c r="M18" s="5">
        <v>1081588.0570593628</v>
      </c>
      <c r="N18" s="5">
        <v>3244764.1711780885</v>
      </c>
      <c r="O18" s="5">
        <v>3244764.1711780885</v>
      </c>
      <c r="P18" s="5">
        <v>3244764.1711780885</v>
      </c>
      <c r="Q18" s="5">
        <v>3244764.1711780885</v>
      </c>
      <c r="R18" s="5">
        <v>12979056.684712354</v>
      </c>
      <c r="S18" s="5">
        <v>0</v>
      </c>
      <c r="T18" s="8"/>
      <c r="U18" s="5">
        <v>0</v>
      </c>
      <c r="V18" s="5">
        <v>0</v>
      </c>
      <c r="W18" s="5">
        <v>0</v>
      </c>
      <c r="X18" s="5">
        <v>0</v>
      </c>
      <c r="Y18" s="5">
        <f t="shared" si="0"/>
        <v>34997.040000000001</v>
      </c>
      <c r="Z18" s="5">
        <v>419964.48</v>
      </c>
    </row>
    <row r="19" spans="2:26">
      <c r="B19" s="1" t="s">
        <v>13</v>
      </c>
      <c r="C19" s="8">
        <v>6421</v>
      </c>
      <c r="D19" s="5">
        <v>166.56336175249962</v>
      </c>
      <c r="E19" s="5">
        <v>158.23519366487463</v>
      </c>
      <c r="F19" s="9">
        <v>0.94199999999999995</v>
      </c>
      <c r="G19" s="10">
        <v>1</v>
      </c>
      <c r="H19" s="10">
        <v>1</v>
      </c>
      <c r="I19" s="5">
        <v>957098.54416787473</v>
      </c>
      <c r="J19" s="11">
        <v>0.90888213100400628</v>
      </c>
      <c r="K19" s="5">
        <v>869889.76440413005</v>
      </c>
      <c r="L19" s="12">
        <v>1.6165262095410862</v>
      </c>
      <c r="M19" s="5">
        <v>1406199.6035707968</v>
      </c>
      <c r="N19" s="5">
        <v>4218598.8107123906</v>
      </c>
      <c r="O19" s="5">
        <v>4218598.8107123906</v>
      </c>
      <c r="P19" s="5">
        <v>4218598.8107123906</v>
      </c>
      <c r="Q19" s="5">
        <v>4218598.8107123906</v>
      </c>
      <c r="R19" s="5">
        <v>16874395.242849562</v>
      </c>
      <c r="S19" s="5">
        <v>0</v>
      </c>
      <c r="T19" s="8"/>
      <c r="U19" s="5">
        <v>0</v>
      </c>
      <c r="V19" s="5">
        <v>0</v>
      </c>
      <c r="W19" s="5">
        <v>0</v>
      </c>
      <c r="X19" s="5">
        <v>0</v>
      </c>
      <c r="Y19" s="5">
        <f t="shared" si="0"/>
        <v>44977.109999999993</v>
      </c>
      <c r="Z19" s="5">
        <v>539725.31999999995</v>
      </c>
    </row>
    <row r="20" spans="2:26">
      <c r="B20" s="1" t="s">
        <v>14</v>
      </c>
      <c r="C20" s="8">
        <v>8518</v>
      </c>
      <c r="D20" s="5">
        <v>166.56336175249962</v>
      </c>
      <c r="E20" s="5">
        <v>158.23519366487463</v>
      </c>
      <c r="F20" s="9">
        <v>1.0529999999999999</v>
      </c>
      <c r="G20" s="10">
        <v>1.078534867339751</v>
      </c>
      <c r="H20" s="10">
        <v>1</v>
      </c>
      <c r="I20" s="5">
        <v>1530746.5157154035</v>
      </c>
      <c r="J20" s="11">
        <v>0.90888213100400628</v>
      </c>
      <c r="K20" s="5">
        <v>1391268.1552303736</v>
      </c>
      <c r="L20" s="12">
        <v>1.6293899406629282</v>
      </c>
      <c r="M20" s="5">
        <v>2266918.3368970403</v>
      </c>
      <c r="N20" s="5">
        <v>6800755.0106911212</v>
      </c>
      <c r="O20" s="5">
        <v>6800755.0106911212</v>
      </c>
      <c r="P20" s="5">
        <v>6800755.0106911212</v>
      </c>
      <c r="Q20" s="5">
        <v>6800755.0106911212</v>
      </c>
      <c r="R20" s="5">
        <v>27203020.042764485</v>
      </c>
      <c r="S20" s="5">
        <v>1051443.3333333335</v>
      </c>
      <c r="T20" s="8">
        <v>12617320.000000002</v>
      </c>
      <c r="U20" s="5">
        <v>3154330.0000000005</v>
      </c>
      <c r="V20" s="5">
        <v>3154330.0000000005</v>
      </c>
      <c r="W20" s="5">
        <v>3154330.0000000005</v>
      </c>
      <c r="X20" s="5">
        <v>3154330.0000000005</v>
      </c>
      <c r="Y20" s="5">
        <f t="shared" si="0"/>
        <v>73435.56</v>
      </c>
      <c r="Z20" s="5">
        <v>881226.72</v>
      </c>
    </row>
    <row r="21" spans="2:26">
      <c r="B21" s="1" t="s">
        <v>1</v>
      </c>
      <c r="C21" s="8">
        <v>6714</v>
      </c>
      <c r="D21" s="5">
        <v>166.56336175249962</v>
      </c>
      <c r="E21" s="5">
        <v>158.23519366487463</v>
      </c>
      <c r="F21" s="9">
        <v>0.86799999999999999</v>
      </c>
      <c r="G21" s="10">
        <v>1</v>
      </c>
      <c r="H21" s="10">
        <v>1</v>
      </c>
      <c r="I21" s="5">
        <v>922155.46635086043</v>
      </c>
      <c r="J21" s="11">
        <v>0.90888213100400628</v>
      </c>
      <c r="K21" s="5">
        <v>838130.62537396327</v>
      </c>
      <c r="L21" s="12">
        <v>1.6964530476056585</v>
      </c>
      <c r="M21" s="5">
        <v>1421849.2537072964</v>
      </c>
      <c r="N21" s="5">
        <v>4265547.7611218896</v>
      </c>
      <c r="O21" s="5">
        <v>4265547.7611218896</v>
      </c>
      <c r="P21" s="5">
        <v>4265547.7611218896</v>
      </c>
      <c r="Q21" s="5">
        <v>4265547.7611218896</v>
      </c>
      <c r="R21" s="5">
        <v>17062191.044487558</v>
      </c>
      <c r="S21" s="5">
        <v>0</v>
      </c>
      <c r="T21" s="8"/>
      <c r="U21" s="5">
        <v>0</v>
      </c>
      <c r="V21" s="5">
        <v>0</v>
      </c>
      <c r="W21" s="5">
        <v>0</v>
      </c>
      <c r="X21" s="5">
        <v>0</v>
      </c>
      <c r="Y21" s="5">
        <f t="shared" si="0"/>
        <v>48953</v>
      </c>
      <c r="Z21" s="5">
        <v>587436</v>
      </c>
    </row>
    <row r="22" spans="2:26" ht="30">
      <c r="B22" s="1" t="s">
        <v>15</v>
      </c>
      <c r="C22" s="8">
        <v>126109</v>
      </c>
      <c r="D22" s="5">
        <v>166.56336175249962</v>
      </c>
      <c r="E22" s="5">
        <v>158.23519366487463</v>
      </c>
      <c r="F22" s="9">
        <v>0.91800000000000004</v>
      </c>
      <c r="G22" s="10">
        <v>1.0066182270892641</v>
      </c>
      <c r="H22" s="10">
        <v>1</v>
      </c>
      <c r="I22" s="5">
        <v>18439818.244492378</v>
      </c>
      <c r="J22" s="11">
        <v>0.90888213100400628</v>
      </c>
      <c r="K22" s="5">
        <v>16759621.301380787</v>
      </c>
      <c r="L22" s="12">
        <v>1.6369036706667055</v>
      </c>
      <c r="M22" s="5">
        <v>27433885.627214119</v>
      </c>
      <c r="N22" s="5">
        <v>82301656.881642357</v>
      </c>
      <c r="O22" s="5">
        <v>82301656.881642357</v>
      </c>
      <c r="P22" s="5">
        <v>82301656.881642357</v>
      </c>
      <c r="Q22" s="5">
        <v>82301656.881642357</v>
      </c>
      <c r="R22" s="5">
        <v>329206627.52656943</v>
      </c>
      <c r="S22" s="5">
        <v>1646808.3333333333</v>
      </c>
      <c r="T22" s="8">
        <v>19761700</v>
      </c>
      <c r="U22" s="5">
        <v>4940425</v>
      </c>
      <c r="V22" s="5">
        <v>4940425</v>
      </c>
      <c r="W22" s="5">
        <v>4940425</v>
      </c>
      <c r="X22" s="5">
        <v>4940425</v>
      </c>
      <c r="Y22" s="5">
        <f t="shared" si="0"/>
        <v>895186.94</v>
      </c>
      <c r="Z22" s="5">
        <v>10742243.279999999</v>
      </c>
    </row>
    <row r="23" spans="2:26">
      <c r="B23" s="1" t="s">
        <v>46</v>
      </c>
      <c r="C23" s="8">
        <v>118143</v>
      </c>
      <c r="D23" s="5">
        <v>166.56336175249962</v>
      </c>
      <c r="E23" s="5">
        <v>158.23519366487463</v>
      </c>
      <c r="F23" s="9">
        <v>0.88900000000000001</v>
      </c>
      <c r="G23" s="10">
        <v>1.012701895160949</v>
      </c>
      <c r="H23" s="10">
        <v>1</v>
      </c>
      <c r="I23" s="5">
        <v>16830400.911545612</v>
      </c>
      <c r="J23" s="11">
        <v>0.90888213100400628</v>
      </c>
      <c r="K23" s="5">
        <v>15296850.646137346</v>
      </c>
      <c r="L23" s="12">
        <v>1.6521888308876078</v>
      </c>
      <c r="M23" s="5">
        <v>25273285.78530401</v>
      </c>
      <c r="N23" s="5">
        <v>75819857.35591203</v>
      </c>
      <c r="O23" s="5">
        <v>75819857.35591203</v>
      </c>
      <c r="P23" s="5">
        <v>75819857.35591203</v>
      </c>
      <c r="Q23" s="5">
        <v>75819857.35591203</v>
      </c>
      <c r="R23" s="5">
        <v>303279429.42364812</v>
      </c>
      <c r="S23" s="5">
        <v>1465525</v>
      </c>
      <c r="T23" s="8">
        <v>17586300</v>
      </c>
      <c r="U23" s="5">
        <v>4396575</v>
      </c>
      <c r="V23" s="5">
        <v>4396575</v>
      </c>
      <c r="W23" s="5">
        <v>4396575</v>
      </c>
      <c r="X23" s="5">
        <v>4396575</v>
      </c>
      <c r="Y23" s="5">
        <f t="shared" si="0"/>
        <v>836664.16</v>
      </c>
      <c r="Z23" s="5">
        <v>10039969.92</v>
      </c>
    </row>
    <row r="24" spans="2:26">
      <c r="B24" s="1" t="s">
        <v>16</v>
      </c>
      <c r="C24" s="8">
        <v>38343</v>
      </c>
      <c r="D24" s="5">
        <v>166.56336175249962</v>
      </c>
      <c r="E24" s="5">
        <v>158.23519366487463</v>
      </c>
      <c r="F24" s="9">
        <v>1.048</v>
      </c>
      <c r="G24" s="10">
        <v>1.0956269462483372</v>
      </c>
      <c r="H24" s="10">
        <v>1</v>
      </c>
      <c r="I24" s="5">
        <v>6966476.2369211344</v>
      </c>
      <c r="J24" s="11">
        <v>0.90888213100400628</v>
      </c>
      <c r="K24" s="5">
        <v>6331705.7678016508</v>
      </c>
      <c r="L24" s="12">
        <v>1.6055509233648233</v>
      </c>
      <c r="M24" s="5">
        <v>10165876.041968318</v>
      </c>
      <c r="N24" s="5">
        <v>30497628.125904955</v>
      </c>
      <c r="O24" s="5">
        <v>30497628.125904955</v>
      </c>
      <c r="P24" s="5">
        <v>30497628.125904955</v>
      </c>
      <c r="Q24" s="5">
        <v>30497628.125904955</v>
      </c>
      <c r="R24" s="5">
        <v>121990512.50361982</v>
      </c>
      <c r="S24" s="5">
        <v>4677110.0000000009</v>
      </c>
      <c r="T24" s="8">
        <v>56125320.000000007</v>
      </c>
      <c r="U24" s="5">
        <v>14031330.000000004</v>
      </c>
      <c r="V24" s="5">
        <v>14031330.000000004</v>
      </c>
      <c r="W24" s="5">
        <v>14031330.000000004</v>
      </c>
      <c r="X24" s="5">
        <v>14031330.000000004</v>
      </c>
      <c r="Y24" s="5">
        <f t="shared" si="0"/>
        <v>321549.01</v>
      </c>
      <c r="Z24" s="5">
        <v>3858588.12</v>
      </c>
    </row>
    <row r="25" spans="2:26">
      <c r="B25" s="1" t="s">
        <v>17</v>
      </c>
      <c r="C25" s="8">
        <v>47320</v>
      </c>
      <c r="D25" s="5">
        <v>166.56336175249962</v>
      </c>
      <c r="E25" s="5">
        <v>158.23519366487463</v>
      </c>
      <c r="F25" s="9">
        <v>1.054</v>
      </c>
      <c r="G25" s="10">
        <v>1.0524808114961961</v>
      </c>
      <c r="H25" s="10">
        <v>1</v>
      </c>
      <c r="I25" s="5">
        <v>8306204.4447152028</v>
      </c>
      <c r="J25" s="11">
        <v>0.90888213100400628</v>
      </c>
      <c r="K25" s="5">
        <v>7549360.7962677022</v>
      </c>
      <c r="L25" s="12">
        <v>1.6332217048799733</v>
      </c>
      <c r="M25" s="5">
        <v>12329779.910434369</v>
      </c>
      <c r="N25" s="5">
        <v>36989339.731303111</v>
      </c>
      <c r="O25" s="5">
        <v>36989339.731303111</v>
      </c>
      <c r="P25" s="5">
        <v>36989339.731303111</v>
      </c>
      <c r="Q25" s="5">
        <v>36989339.731303111</v>
      </c>
      <c r="R25" s="5">
        <v>147957358.92521244</v>
      </c>
      <c r="S25" s="5">
        <v>4894650</v>
      </c>
      <c r="T25" s="8">
        <v>58735800</v>
      </c>
      <c r="U25" s="5">
        <v>14683950</v>
      </c>
      <c r="V25" s="5">
        <v>14683950</v>
      </c>
      <c r="W25" s="5">
        <v>14683950</v>
      </c>
      <c r="X25" s="5">
        <v>14683950</v>
      </c>
      <c r="Y25" s="5">
        <f t="shared" si="0"/>
        <v>400905.26</v>
      </c>
      <c r="Z25" s="5">
        <v>4810863.12</v>
      </c>
    </row>
    <row r="26" spans="2:26">
      <c r="B26" s="1" t="s">
        <v>18</v>
      </c>
      <c r="C26" s="8">
        <v>37983</v>
      </c>
      <c r="D26" s="5">
        <v>166.56336175249962</v>
      </c>
      <c r="E26" s="5">
        <v>158.23519366487463</v>
      </c>
      <c r="F26" s="9">
        <v>1.0640000000000001</v>
      </c>
      <c r="G26" s="10">
        <v>1.0979940236421557</v>
      </c>
      <c r="H26" s="10">
        <v>1</v>
      </c>
      <c r="I26" s="5">
        <v>7021565.4866687153</v>
      </c>
      <c r="J26" s="11">
        <v>0.90888213100400628</v>
      </c>
      <c r="K26" s="5">
        <v>6381775.4025076441</v>
      </c>
      <c r="L26" s="12">
        <v>1.6291549101559268</v>
      </c>
      <c r="M26" s="5">
        <v>10396900.732507644</v>
      </c>
      <c r="N26" s="5">
        <v>31190702.197522931</v>
      </c>
      <c r="O26" s="5">
        <v>31190702.197522931</v>
      </c>
      <c r="P26" s="5">
        <v>31190702.197522931</v>
      </c>
      <c r="Q26" s="5">
        <v>31190702.197522931</v>
      </c>
      <c r="R26" s="5">
        <v>124762808.79009172</v>
      </c>
      <c r="S26" s="5">
        <v>2235979.166666667</v>
      </c>
      <c r="T26" s="8">
        <v>26831750.000000004</v>
      </c>
      <c r="U26" s="5">
        <v>6707937.5000000009</v>
      </c>
      <c r="V26" s="5">
        <v>6707937.5000000009</v>
      </c>
      <c r="W26" s="5">
        <v>6707937.5000000009</v>
      </c>
      <c r="X26" s="5">
        <v>6707937.5000000009</v>
      </c>
      <c r="Y26" s="5">
        <f t="shared" si="0"/>
        <v>336724.63</v>
      </c>
      <c r="Z26" s="5">
        <v>4040695.56</v>
      </c>
    </row>
    <row r="27" spans="2:26">
      <c r="B27" s="1" t="s">
        <v>19</v>
      </c>
      <c r="C27" s="8">
        <v>60542</v>
      </c>
      <c r="D27" s="5">
        <v>166.56336175249962</v>
      </c>
      <c r="E27" s="5">
        <v>158.23519366487463</v>
      </c>
      <c r="F27" s="9">
        <v>1.0409999999999999</v>
      </c>
      <c r="G27" s="10">
        <v>1.094544316342374</v>
      </c>
      <c r="H27" s="10">
        <v>1</v>
      </c>
      <c r="I27" s="5">
        <v>10915507.347637856</v>
      </c>
      <c r="J27" s="11">
        <v>0.90888213100400628</v>
      </c>
      <c r="K27" s="5">
        <v>9920909.5791109838</v>
      </c>
      <c r="L27" s="12">
        <v>1.6050978255031405</v>
      </c>
      <c r="M27" s="5">
        <v>15924030.392444316</v>
      </c>
      <c r="N27" s="5">
        <v>47772091.177332953</v>
      </c>
      <c r="O27" s="5">
        <v>47772091.177332953</v>
      </c>
      <c r="P27" s="5">
        <v>47772091.177332953</v>
      </c>
      <c r="Q27" s="5">
        <v>47772091.177332953</v>
      </c>
      <c r="R27" s="5">
        <v>191088364.70933181</v>
      </c>
      <c r="S27" s="5">
        <v>2773635.0000000005</v>
      </c>
      <c r="T27" s="8">
        <v>33283620.000000004</v>
      </c>
      <c r="U27" s="5">
        <v>8320905.0000000019</v>
      </c>
      <c r="V27" s="5">
        <v>8320905.0000000019</v>
      </c>
      <c r="W27" s="5">
        <v>8320905.0000000019</v>
      </c>
      <c r="X27" s="5">
        <v>8320905.0000000019</v>
      </c>
      <c r="Y27" s="5">
        <f t="shared" si="0"/>
        <v>503445.97</v>
      </c>
      <c r="Z27" s="5">
        <v>6041351.6399999997</v>
      </c>
    </row>
    <row r="28" spans="2:26">
      <c r="B28" s="1" t="s">
        <v>20</v>
      </c>
      <c r="C28" s="8">
        <v>21959</v>
      </c>
      <c r="D28" s="5">
        <v>166.56336175249962</v>
      </c>
      <c r="E28" s="5">
        <v>158.23519366487463</v>
      </c>
      <c r="F28" s="9">
        <v>1.0469999999999999</v>
      </c>
      <c r="G28" s="10">
        <v>1.0618131973222824</v>
      </c>
      <c r="H28" s="10">
        <v>1</v>
      </c>
      <c r="I28" s="5">
        <v>3862873.108258462</v>
      </c>
      <c r="J28" s="11">
        <v>0.90888213100400628</v>
      </c>
      <c r="K28" s="5">
        <v>3510896.3424320202</v>
      </c>
      <c r="L28" s="12">
        <v>1.617098195736687</v>
      </c>
      <c r="M28" s="5">
        <v>5677464.1407653531</v>
      </c>
      <c r="N28" s="5">
        <v>17032392.422296058</v>
      </c>
      <c r="O28" s="5">
        <v>17032392.422296058</v>
      </c>
      <c r="P28" s="5">
        <v>17032392.422296058</v>
      </c>
      <c r="Q28" s="5">
        <v>17032392.422296058</v>
      </c>
      <c r="R28" s="5">
        <v>68129569.689184234</v>
      </c>
      <c r="S28" s="5">
        <v>3452012.5</v>
      </c>
      <c r="T28" s="8">
        <v>41424150</v>
      </c>
      <c r="U28" s="5">
        <v>10356037.5</v>
      </c>
      <c r="V28" s="5">
        <v>10356037.5</v>
      </c>
      <c r="W28" s="5">
        <v>10356037.5</v>
      </c>
      <c r="X28" s="5">
        <v>10356037.5</v>
      </c>
      <c r="Y28" s="5">
        <f t="shared" si="0"/>
        <v>181697.13</v>
      </c>
      <c r="Z28" s="5">
        <v>2180365.56</v>
      </c>
    </row>
    <row r="29" spans="2:26">
      <c r="B29" s="1" t="s">
        <v>21</v>
      </c>
      <c r="C29" s="8">
        <v>46026</v>
      </c>
      <c r="D29" s="5">
        <v>166.56336175249962</v>
      </c>
      <c r="E29" s="5">
        <v>158.23519366487463</v>
      </c>
      <c r="F29" s="9">
        <v>1.0649999999999999</v>
      </c>
      <c r="G29" s="10">
        <v>1.0450549906574544</v>
      </c>
      <c r="H29" s="10">
        <v>1</v>
      </c>
      <c r="I29" s="5">
        <v>8105784.760649805</v>
      </c>
      <c r="J29" s="11">
        <v>0.90888213100400628</v>
      </c>
      <c r="K29" s="5">
        <v>7367202.9267191933</v>
      </c>
      <c r="L29" s="12">
        <v>1.6394153560526123</v>
      </c>
      <c r="M29" s="5">
        <v>12077905.609219193</v>
      </c>
      <c r="N29" s="5">
        <v>36233716.82765758</v>
      </c>
      <c r="O29" s="5">
        <v>36233716.82765758</v>
      </c>
      <c r="P29" s="5">
        <v>36233716.82765758</v>
      </c>
      <c r="Q29" s="5">
        <v>36233716.82765758</v>
      </c>
      <c r="R29" s="5">
        <v>144934867.31063032</v>
      </c>
      <c r="S29" s="5">
        <v>2347619.1666666665</v>
      </c>
      <c r="T29" s="8">
        <v>28171430</v>
      </c>
      <c r="U29" s="5">
        <v>7042857.5</v>
      </c>
      <c r="V29" s="5">
        <v>7042857.5</v>
      </c>
      <c r="W29" s="5">
        <v>7042857.5</v>
      </c>
      <c r="X29" s="5">
        <v>7042857.5</v>
      </c>
      <c r="Y29" s="5">
        <f t="shared" si="0"/>
        <v>395058.56</v>
      </c>
      <c r="Z29" s="5">
        <v>4740702.72</v>
      </c>
    </row>
    <row r="30" spans="2:26" s="20" customFormat="1" ht="14.25">
      <c r="B30" s="18" t="s">
        <v>23</v>
      </c>
      <c r="C30" s="13">
        <f>SUM(C7:C29)</f>
        <v>989480</v>
      </c>
      <c r="D30" s="16">
        <v>166.56336175249962</v>
      </c>
      <c r="E30" s="16">
        <v>158.23519366487463</v>
      </c>
      <c r="F30" s="14"/>
      <c r="G30" s="15"/>
      <c r="H30" s="15"/>
      <c r="I30" s="16">
        <v>172267177.54321212</v>
      </c>
      <c r="J30" s="13"/>
      <c r="K30" s="16">
        <v>156570559.42752013</v>
      </c>
      <c r="L30" s="17"/>
      <c r="M30" s="16">
        <v>254831454.94585347</v>
      </c>
      <c r="N30" s="16">
        <v>764494364.83756018</v>
      </c>
      <c r="O30" s="16">
        <v>764494364.83756018</v>
      </c>
      <c r="P30" s="16">
        <v>764494364.83756018</v>
      </c>
      <c r="Q30" s="16">
        <v>764494364.83756018</v>
      </c>
      <c r="R30" s="16">
        <v>3057977459.3502407</v>
      </c>
      <c r="S30" s="16">
        <f t="shared" ref="S30" si="1">SUM(S7:S29)</f>
        <v>31638455.000000004</v>
      </c>
      <c r="T30" s="13">
        <f t="shared" ref="T30:Z30" si="2">SUM(T7:T29)</f>
        <v>379661460</v>
      </c>
      <c r="U30" s="13">
        <f t="shared" si="2"/>
        <v>94915365</v>
      </c>
      <c r="V30" s="13">
        <f t="shared" si="2"/>
        <v>94915365</v>
      </c>
      <c r="W30" s="13">
        <f t="shared" si="2"/>
        <v>94915365</v>
      </c>
      <c r="X30" s="13">
        <f t="shared" si="2"/>
        <v>94915365</v>
      </c>
      <c r="Y30" s="16">
        <f t="shared" si="2"/>
        <v>8240555.8133333325</v>
      </c>
      <c r="Z30" s="16">
        <f t="shared" si="2"/>
        <v>98886669.760000005</v>
      </c>
    </row>
    <row r="31" spans="2:26">
      <c r="B31" s="21"/>
    </row>
    <row r="32" spans="2:26">
      <c r="C32" s="22"/>
      <c r="O32" s="23"/>
      <c r="P32" s="23"/>
    </row>
    <row r="33" spans="3:16">
      <c r="C33" s="22"/>
      <c r="O33" s="23"/>
      <c r="P33" s="23"/>
    </row>
    <row r="34" spans="3:16">
      <c r="C34" s="22"/>
      <c r="O34" s="23"/>
      <c r="P34" s="23"/>
    </row>
    <row r="35" spans="3:16">
      <c r="C35" s="22"/>
      <c r="O35" s="23"/>
      <c r="P35" s="23"/>
    </row>
    <row r="36" spans="3:16">
      <c r="C36" s="22"/>
      <c r="O36" s="23"/>
      <c r="P36" s="23"/>
    </row>
    <row r="37" spans="3:16">
      <c r="C37" s="22"/>
      <c r="O37" s="23"/>
      <c r="P37" s="23"/>
    </row>
    <row r="38" spans="3:16">
      <c r="C38" s="22"/>
    </row>
    <row r="39" spans="3:16">
      <c r="C39" s="22"/>
    </row>
    <row r="40" spans="3:16">
      <c r="C40" s="22"/>
    </row>
    <row r="41" spans="3:16">
      <c r="C41" s="22"/>
    </row>
    <row r="42" spans="3:16">
      <c r="C42" s="22"/>
    </row>
    <row r="43" spans="3:16">
      <c r="C43" s="22"/>
    </row>
    <row r="44" spans="3:16">
      <c r="C44" s="22"/>
    </row>
    <row r="45" spans="3:16">
      <c r="C45" s="22"/>
    </row>
  </sheetData>
  <mergeCells count="3">
    <mergeCell ref="B4:N4"/>
    <mergeCell ref="L1:N1"/>
    <mergeCell ref="J2:N2"/>
  </mergeCells>
  <pageMargins left="0.51" right="0.17" top="0.78740157480314965" bottom="0.74803149606299213" header="0.31496062992125984" footer="0.31496062992125984"/>
  <pageSetup paperSize="9" scale="58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Январь(2022)</vt:lpstr>
      <vt:lpstr>'Январь(2022)'!Заголовки_для_печати</vt:lpstr>
      <vt:lpstr>'Январь(2022)'!Область_печати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Кравчук</dc:creator>
  <cp:lastModifiedBy>чайка</cp:lastModifiedBy>
  <cp:lastPrinted>2022-02-02T07:57:46Z</cp:lastPrinted>
  <dcterms:created xsi:type="dcterms:W3CDTF">2019-12-09T08:46:05Z</dcterms:created>
  <dcterms:modified xsi:type="dcterms:W3CDTF">2022-02-11T11:28:30Z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-203720430</vt:i4>
  </property>
  <property fmtid="{D5CDD505-2E9C-101B-9397-08002B2CF9AE}" pid="3" name="_NewReviewCycle">
    <vt:lpwstr/>
  </property>
  <property fmtid="{D5CDD505-2E9C-101B-9397-08002B2CF9AE}" pid="4" name="_EmailSubject">
    <vt:lpwstr>Приложения подушевой</vt:lpwstr>
  </property>
  <property fmtid="{D5CDD505-2E9C-101B-9397-08002B2CF9AE}" pid="5" name="_AuthorEmail">
    <vt:lpwstr>vasileva@oms.kaluga.ru</vt:lpwstr>
  </property>
  <property fmtid="{D5CDD505-2E9C-101B-9397-08002B2CF9AE}" pid="6" name="_AuthorEmailDisplayName">
    <vt:lpwstr>Васильева Н.Ю.</vt:lpwstr>
  </property>
  <property fmtid="{D5CDD505-2E9C-101B-9397-08002B2CF9AE}" pid="7" name="_PreviousAdHocReviewCycleID">
    <vt:i4>-235693131</vt:i4>
  </property>
  <property fmtid="{D5CDD505-2E9C-101B-9397-08002B2CF9AE}" pid="8" name="_ReviewingToolsShownOnce">
    <vt:lpwstr/>
  </property>
</Properties>
</file>